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bookViews>
    <workbookView xWindow="2790" yWindow="0" windowWidth="27870" windowHeight="13035"/>
  </bookViews>
  <sheets>
    <sheet name="score" sheetId="13" r:id="rId1"/>
  </sheets>
  <calcPr calcId="152511"/>
</workbook>
</file>

<file path=xl/calcChain.xml><?xml version="1.0" encoding="utf-8"?>
<calcChain xmlns="http://schemas.openxmlformats.org/spreadsheetml/2006/main">
  <c r="J3" i="13" l="1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J47" i="13"/>
  <c r="K47" i="13"/>
  <c r="J48" i="13"/>
  <c r="K48" i="13"/>
  <c r="J49" i="13"/>
  <c r="K49" i="13"/>
  <c r="K2" i="13"/>
  <c r="J2" i="13"/>
  <c r="M8" i="13" l="1"/>
  <c r="M6" i="13"/>
  <c r="L9" i="13"/>
  <c r="L7" i="13"/>
  <c r="L4" i="13"/>
  <c r="L6" i="13"/>
  <c r="L8" i="13"/>
  <c r="L10" i="13"/>
  <c r="L12" i="13"/>
  <c r="L14" i="13"/>
  <c r="L16" i="13"/>
  <c r="L18" i="13"/>
  <c r="L20" i="13"/>
  <c r="L22" i="13"/>
  <c r="L24" i="13"/>
  <c r="L26" i="13"/>
  <c r="L28" i="13"/>
  <c r="L30" i="13"/>
  <c r="L32" i="13"/>
  <c r="L34" i="13"/>
  <c r="L36" i="13"/>
  <c r="L38" i="13"/>
  <c r="L40" i="13"/>
  <c r="L42" i="13"/>
  <c r="L44" i="13"/>
  <c r="L46" i="13"/>
  <c r="L48" i="13"/>
  <c r="L2" i="13"/>
  <c r="L3" i="13"/>
  <c r="L5" i="13"/>
  <c r="L11" i="13"/>
  <c r="L13" i="13"/>
  <c r="L15" i="13"/>
  <c r="L17" i="13"/>
  <c r="L19" i="13"/>
  <c r="L21" i="13"/>
  <c r="L23" i="13"/>
  <c r="L25" i="13"/>
  <c r="L27" i="13"/>
  <c r="L29" i="13"/>
  <c r="L33" i="13"/>
  <c r="L37" i="13"/>
  <c r="L41" i="13"/>
  <c r="L45" i="13"/>
  <c r="L49" i="13"/>
  <c r="L31" i="13"/>
  <c r="L35" i="13"/>
  <c r="L39" i="13"/>
  <c r="L43" i="13"/>
  <c r="L47" i="13"/>
  <c r="M4" i="13"/>
  <c r="N4" i="13" s="1"/>
  <c r="M10" i="13"/>
  <c r="M12" i="13"/>
  <c r="M14" i="13"/>
  <c r="M16" i="13"/>
  <c r="M18" i="13"/>
  <c r="M20" i="13"/>
  <c r="M22" i="13"/>
  <c r="M24" i="13"/>
  <c r="M26" i="13"/>
  <c r="M28" i="13"/>
  <c r="M30" i="13"/>
  <c r="M32" i="13"/>
  <c r="M34" i="13"/>
  <c r="M36" i="13"/>
  <c r="M38" i="13"/>
  <c r="M40" i="13"/>
  <c r="M42" i="13"/>
  <c r="M44" i="13"/>
  <c r="M46" i="13"/>
  <c r="M48" i="13"/>
  <c r="M2" i="13"/>
  <c r="N2" i="13" s="1"/>
  <c r="M3" i="13"/>
  <c r="N3" i="13" s="1"/>
  <c r="M5" i="13"/>
  <c r="M7" i="13"/>
  <c r="M9" i="13"/>
  <c r="M11" i="13"/>
  <c r="M13" i="13"/>
  <c r="M15" i="13"/>
  <c r="M17" i="13"/>
  <c r="M19" i="13"/>
  <c r="M21" i="13"/>
  <c r="M23" i="13"/>
  <c r="M25" i="13"/>
  <c r="M27" i="13"/>
  <c r="M29" i="13"/>
  <c r="M31" i="13"/>
  <c r="M33" i="13"/>
  <c r="M35" i="13"/>
  <c r="M37" i="13"/>
  <c r="M39" i="13"/>
  <c r="M41" i="13"/>
  <c r="M43" i="13"/>
  <c r="M45" i="13"/>
  <c r="M47" i="13"/>
  <c r="M49" i="13"/>
  <c r="N26" i="13" l="1"/>
  <c r="N48" i="13"/>
  <c r="N33" i="13"/>
  <c r="N32" i="13"/>
  <c r="N17" i="13"/>
  <c r="N49" i="13"/>
  <c r="N30" i="13"/>
  <c r="N25" i="13"/>
  <c r="N41" i="13"/>
  <c r="N16" i="13"/>
  <c r="N46" i="13"/>
  <c r="N14" i="13"/>
  <c r="N13" i="13"/>
  <c r="N29" i="13"/>
  <c r="N37" i="13"/>
  <c r="N45" i="13"/>
  <c r="N8" i="13"/>
  <c r="N24" i="13"/>
  <c r="N40" i="13"/>
  <c r="N38" i="13"/>
  <c r="N22" i="13"/>
  <c r="N6" i="13"/>
  <c r="N7" i="13"/>
  <c r="N11" i="13"/>
  <c r="N15" i="13"/>
  <c r="N19" i="13"/>
  <c r="N23" i="13"/>
  <c r="N27" i="13"/>
  <c r="N31" i="13"/>
  <c r="N35" i="13"/>
  <c r="N39" i="13"/>
  <c r="N43" i="13"/>
  <c r="N47" i="13"/>
  <c r="N12" i="13"/>
  <c r="N20" i="13"/>
  <c r="N28" i="13"/>
  <c r="N36" i="13"/>
  <c r="N44" i="13"/>
  <c r="N42" i="13"/>
  <c r="N34" i="13"/>
  <c r="N18" i="13"/>
  <c r="N10" i="13"/>
  <c r="N9" i="13"/>
  <c r="N21" i="13"/>
  <c r="N5" i="13"/>
  <c r="Q4" i="13" s="1"/>
  <c r="Q3" i="13" l="1"/>
  <c r="Q2" i="13"/>
  <c r="Q5" i="13"/>
</calcChain>
</file>

<file path=xl/sharedStrings.xml><?xml version="1.0" encoding="utf-8"?>
<sst xmlns="http://schemas.openxmlformats.org/spreadsheetml/2006/main" count="67" uniqueCount="67">
  <si>
    <t>ID_001</t>
    <phoneticPr fontId="1"/>
  </si>
  <si>
    <t>ID_002</t>
    <phoneticPr fontId="1"/>
  </si>
  <si>
    <t>ID_003</t>
  </si>
  <si>
    <t>ID_004</t>
  </si>
  <si>
    <t>ID_005</t>
  </si>
  <si>
    <t>ID_006</t>
  </si>
  <si>
    <t>ID_007</t>
  </si>
  <si>
    <t>ID_008</t>
  </si>
  <si>
    <t>ID_009</t>
  </si>
  <si>
    <t>ID_010</t>
  </si>
  <si>
    <t>ID_011</t>
  </si>
  <si>
    <t>ID_012</t>
  </si>
  <si>
    <t>ID_013</t>
  </si>
  <si>
    <t>ID_014</t>
  </si>
  <si>
    <t>ID_015</t>
  </si>
  <si>
    <t>ID_016</t>
  </si>
  <si>
    <t>ID_017</t>
  </si>
  <si>
    <t>ID_018</t>
  </si>
  <si>
    <t>ID_019</t>
  </si>
  <si>
    <t>ID_020</t>
  </si>
  <si>
    <t>ID_021</t>
  </si>
  <si>
    <t>ID_022</t>
  </si>
  <si>
    <t>ID_023</t>
  </si>
  <si>
    <t>ID_024</t>
  </si>
  <si>
    <t>ID_025</t>
  </si>
  <si>
    <t>ID_026</t>
  </si>
  <si>
    <t>ID_027</t>
  </si>
  <si>
    <t>ID_028</t>
  </si>
  <si>
    <t>ID_029</t>
  </si>
  <si>
    <t>ID_030</t>
  </si>
  <si>
    <t>ID_031</t>
  </si>
  <si>
    <t>ID_032</t>
  </si>
  <si>
    <t>ID_033</t>
  </si>
  <si>
    <t>ID_034</t>
  </si>
  <si>
    <t>ID_035</t>
  </si>
  <si>
    <t>ID_036</t>
  </si>
  <si>
    <t>ID_037</t>
  </si>
  <si>
    <t>ID_038</t>
  </si>
  <si>
    <t>ID_039</t>
  </si>
  <si>
    <t>ID_040</t>
  </si>
  <si>
    <t>ID_041</t>
  </si>
  <si>
    <t>ID_042</t>
  </si>
  <si>
    <t>ID_043</t>
  </si>
  <si>
    <t>ID_044</t>
  </si>
  <si>
    <t>ID_045</t>
  </si>
  <si>
    <t>ID_046</t>
  </si>
  <si>
    <t>ID_047</t>
  </si>
  <si>
    <t>ID_048</t>
  </si>
  <si>
    <t>調査
対象者</t>
    <rPh sb="0" eb="2">
      <t>チョウサ</t>
    </rPh>
    <rPh sb="3" eb="5">
      <t>タイショウ</t>
    </rPh>
    <rPh sb="5" eb="6">
      <t>シャ</t>
    </rPh>
    <phoneticPr fontId="1"/>
  </si>
  <si>
    <t>特性怒り_合計得点</t>
    <rPh sb="5" eb="7">
      <t>ゴウケイ</t>
    </rPh>
    <rPh sb="7" eb="9">
      <t>トクテン</t>
    </rPh>
    <phoneticPr fontId="1"/>
  </si>
  <si>
    <t>day1_自尊感情_合計得点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</si>
  <si>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day2_自尊感情_合計得点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</si>
  <si>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day3_自尊感情_合計得点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</si>
  <si>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day4_自尊感情_合計得点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</si>
  <si>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day5_自尊感情_合計得点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</si>
  <si>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day6_自尊感情_合計得点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</si>
  <si>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day7_自尊感情_合計得点</t>
    <rPh sb="5" eb="7">
      <t>ジソン</t>
    </rPh>
    <rPh sb="7" eb="9">
      <t>カンジョウ</t>
    </rPh>
    <rPh sb="10" eb="12">
      <t>ゴウケイ</t>
    </rPh>
    <rPh sb="12" eb="14">
      <t>トクテン</t>
    </rPh>
    <phoneticPr fontId="1"/>
  </si>
  <si>
    <t>自尊感情の個人内平均</t>
    <rPh sb="0" eb="2">
      <t>ジソン</t>
    </rPh>
    <rPh sb="2" eb="4">
      <t>カンジョウ</t>
    </rPh>
    <rPh sb="5" eb="7">
      <t>コジン</t>
    </rPh>
    <rPh sb="7" eb="8">
      <t>ナイ</t>
    </rPh>
    <rPh sb="8" eb="10">
      <t>ヘイキン</t>
    </rPh>
    <phoneticPr fontId="1"/>
  </si>
  <si>
    <t>自尊感情の変動性</t>
    <rPh sb="0" eb="2">
      <t>ジソン</t>
    </rPh>
    <rPh sb="2" eb="4">
      <t>カンジョウ</t>
    </rPh>
    <rPh sb="5" eb="8">
      <t>ヘンドウセイ</t>
    </rPh>
    <phoneticPr fontId="1"/>
  </si>
  <si>
    <t>グループ化変数_個人内平均</t>
    <rPh sb="4" eb="5">
      <t>カ</t>
    </rPh>
    <rPh sb="5" eb="7">
      <t>ヘンスウ</t>
    </rPh>
    <rPh sb="8" eb="10">
      <t>コジン</t>
    </rPh>
    <rPh sb="10" eb="11">
      <t>ナイ</t>
    </rPh>
    <rPh sb="11" eb="13">
      <t>ヘイキン</t>
    </rPh>
    <phoneticPr fontId="1"/>
  </si>
  <si>
    <t>グループ化変数_変動性</t>
    <rPh sb="4" eb="5">
      <t>カ</t>
    </rPh>
    <rPh sb="5" eb="7">
      <t>ヘンスウ</t>
    </rPh>
    <rPh sb="8" eb="11">
      <t>ヘンドウセイ</t>
    </rPh>
    <phoneticPr fontId="1"/>
  </si>
  <si>
    <t>グループ化変数_4群</t>
    <rPh sb="4" eb="5">
      <t>カ</t>
    </rPh>
    <rPh sb="5" eb="7">
      <t>ヘンスウ</t>
    </rPh>
    <rPh sb="9" eb="10">
      <t>グン</t>
    </rPh>
    <phoneticPr fontId="1"/>
  </si>
  <si>
    <t>[3] 個人内平均低群・変動性高群</t>
    <rPh sb="4" eb="6">
      <t>コジン</t>
    </rPh>
    <rPh sb="6" eb="7">
      <t>ナイ</t>
    </rPh>
    <rPh sb="7" eb="9">
      <t>ヘイキン</t>
    </rPh>
    <rPh sb="9" eb="10">
      <t>ヒク</t>
    </rPh>
    <rPh sb="10" eb="11">
      <t>グン</t>
    </rPh>
    <rPh sb="12" eb="15">
      <t>ヘンドウセイ</t>
    </rPh>
    <rPh sb="15" eb="16">
      <t>タカ</t>
    </rPh>
    <rPh sb="16" eb="17">
      <t>グン</t>
    </rPh>
    <phoneticPr fontId="1"/>
  </si>
  <si>
    <t>[4] 個人内平均高群・変動性高群</t>
    <rPh sb="4" eb="6">
      <t>コジン</t>
    </rPh>
    <rPh sb="6" eb="7">
      <t>ナイ</t>
    </rPh>
    <rPh sb="7" eb="9">
      <t>ヘイキン</t>
    </rPh>
    <rPh sb="9" eb="10">
      <t>タカ</t>
    </rPh>
    <rPh sb="10" eb="11">
      <t>グン</t>
    </rPh>
    <rPh sb="12" eb="15">
      <t>ヘンドウセイ</t>
    </rPh>
    <rPh sb="15" eb="16">
      <t>タカ</t>
    </rPh>
    <rPh sb="16" eb="17">
      <t>グン</t>
    </rPh>
    <phoneticPr fontId="1"/>
  </si>
  <si>
    <t>特性怒り_群別平均値</t>
    <rPh sb="0" eb="2">
      <t>トクセイ</t>
    </rPh>
    <rPh sb="2" eb="3">
      <t>イカ</t>
    </rPh>
    <rPh sb="5" eb="6">
      <t>グン</t>
    </rPh>
    <rPh sb="6" eb="7">
      <t>ベツ</t>
    </rPh>
    <rPh sb="7" eb="10">
      <t>ヘイキンチ</t>
    </rPh>
    <phoneticPr fontId="1"/>
  </si>
  <si>
    <t>[1] 個人内平均低群・変動性低群</t>
    <rPh sb="4" eb="6">
      <t>コジン</t>
    </rPh>
    <rPh sb="6" eb="7">
      <t>ナイ</t>
    </rPh>
    <rPh sb="7" eb="9">
      <t>ヘイキン</t>
    </rPh>
    <rPh sb="9" eb="10">
      <t>ヒク</t>
    </rPh>
    <rPh sb="10" eb="11">
      <t>グン</t>
    </rPh>
    <rPh sb="12" eb="15">
      <t>ヘンドウセイ</t>
    </rPh>
    <rPh sb="15" eb="16">
      <t>テイ</t>
    </rPh>
    <rPh sb="16" eb="17">
      <t>グン</t>
    </rPh>
    <phoneticPr fontId="1"/>
  </si>
  <si>
    <t>[2] 個人内平均高群・変動性低群</t>
    <rPh sb="4" eb="6">
      <t>コジン</t>
    </rPh>
    <rPh sb="6" eb="7">
      <t>ナイ</t>
    </rPh>
    <rPh sb="7" eb="9">
      <t>ヘイキン</t>
    </rPh>
    <rPh sb="9" eb="10">
      <t>タカ</t>
    </rPh>
    <rPh sb="10" eb="11">
      <t>グン</t>
    </rPh>
    <rPh sb="12" eb="15">
      <t>ヘンドウセイ</t>
    </rPh>
    <rPh sb="15" eb="16">
      <t>テイ</t>
    </rPh>
    <rPh sb="16" eb="17">
      <t>グン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</si>
</sst>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80" zoomScaleNormal="80" workbookViewId="0">
      <selection activeCell="B2" sqref="B2"/>
    </sheetView>
  </sheetViews>
  <sheetFormatPr defaultRowHeight="13.5" x14ac:dyDescent="0.15"/>
  <cols>
    <col min="1" max="1" width="7.5" style="1" customWidth="1"/>
    <col min="2" max="9" width="7.875" style="1" customWidth="1"/>
    <col min="10" max="11" width="10.25" style="6" customWidth="1"/>
    <col min="12" max="14" width="12.875" style="6" customWidth="1"/>
    <col min="15" max="15" width="2.875" style="1" customWidth="1"/>
    <col min="16" max="16" width="30.75" style="6" bestFit="1" customWidth="1"/>
    <col min="17" max="17" width="9.125" style="6" customWidth="1"/>
    <col min="18" max="16384" width="9" style="1"/>
  </cols>
  <sheetData>
    <row r="1" spans="1:17" s="2" customFormat="1" ht="36" x14ac:dyDescent="0.15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3" t="s">
        <v>57</v>
      </c>
      <c r="K1" s="3" t="s">
        <v>58</v>
      </c>
      <c r="L1" s="3" t="s">
        <v>59</v>
      </c>
      <c r="M1" s="3" t="s">
        <v>60</v>
      </c>
      <c r="N1" s="3" t="s">
        <v>61</v>
      </c>
      <c r="P1" s="3"/>
      <c r="Q1" s="3" t="s">
        <v>64</v>
      </c>
    </row>
    <row r="2" spans="1:17" x14ac:dyDescent="0.15">
      <c r="A2" s="1" t="s">
        <v>0</v>
      </c>
      <c r="B2" s="1">
        <v>22</v>
      </c>
      <c r="C2" s="1">
        <v>34</v>
      </c>
      <c r="D2" s="1">
        <v>38</v>
      </c>
      <c r="E2" s="1">
        <v>31</v>
      </c>
      <c r="F2" s="1">
        <v>39</v>
      </c>
      <c r="G2" s="1">
        <v>35</v>
      </c>
      <c r="H2" s="1">
        <v>33</v>
      </c>
      <c r="I2" s="1">
        <v>28</v>
      </c>
      <c r="J2" s="5">
        <f>AVERAGE(C2:I2)</f>
        <v>34</v>
      </c>
      <c r="K2" s="5">
        <f>STDEV(C2:I2)</f>
        <v>3.8297084310253524</v>
      </c>
      <c r="L2" s="6">
        <f>IF(J2&gt;(AVERAGE($J$2:$J$49)),2,1)</f>
        <v>2</v>
      </c>
      <c r="M2" s="6">
        <f>IF(K2&gt;AVERAGE($K$2:$K$49),2,0)</f>
        <v>2</v>
      </c>
      <c r="N2" s="6">
        <f>M2+L2</f>
        <v>4</v>
      </c>
      <c r="P2" s="5" t="s">
        <v>65</v>
      </c>
      <c r="Q2" s="5">
        <f>AVERAGEIF($N$2:$N$49,1,$B$2:$B$49)</f>
        <v>16.153846153846153</v>
      </c>
    </row>
    <row r="3" spans="1:17" x14ac:dyDescent="0.15">
      <c r="A3" s="1" t="s">
        <v>1</v>
      </c>
      <c r="B3" s="1">
        <v>30</v>
      </c>
      <c r="C3" s="1">
        <v>39</v>
      </c>
      <c r="D3" s="1">
        <v>36</v>
      </c>
      <c r="E3" s="1">
        <v>25</v>
      </c>
      <c r="F3" s="1">
        <v>26</v>
      </c>
      <c r="G3" s="1">
        <v>32</v>
      </c>
      <c r="H3" s="1">
        <v>31</v>
      </c>
      <c r="I3" s="1">
        <v>32</v>
      </c>
      <c r="J3" s="5">
        <f>AVERAGE(C3:I3)</f>
        <v>31.571428571428573</v>
      </c>
      <c r="K3" s="5">
        <f>STDEV(C3:I3)</f>
        <v>4.995235825502224</v>
      </c>
      <c r="L3" s="6">
        <f t="shared" ref="L3:L49" si="0">IF(J3&gt;(AVERAGE($J$2:$J$49)),2,1)</f>
        <v>2</v>
      </c>
      <c r="M3" s="6">
        <f t="shared" ref="M3:M49" si="1">IF(K3&gt;AVERAGE($K$2:$K$49),2,0)</f>
        <v>2</v>
      </c>
      <c r="N3" s="6">
        <f>M3+L3</f>
        <v>4</v>
      </c>
      <c r="P3" s="5" t="s">
        <v>66</v>
      </c>
      <c r="Q3" s="5">
        <f>AVERAGEIF($N$2:$N$49,2,$B$2:$B$49)</f>
        <v>13.071428571428571</v>
      </c>
    </row>
    <row r="4" spans="1:17" x14ac:dyDescent="0.15">
      <c r="A4" s="1" t="s">
        <v>2</v>
      </c>
      <c r="B4" s="1">
        <v>14</v>
      </c>
      <c r="C4" s="1">
        <v>39</v>
      </c>
      <c r="D4" s="1">
        <v>38</v>
      </c>
      <c r="E4" s="1">
        <v>39</v>
      </c>
      <c r="F4" s="1">
        <v>41</v>
      </c>
      <c r="G4" s="1">
        <v>39</v>
      </c>
      <c r="H4" s="1">
        <v>38</v>
      </c>
      <c r="I4" s="1">
        <v>33</v>
      </c>
      <c r="J4" s="5">
        <f>AVERAGE(C4:I4)</f>
        <v>38.142857142857146</v>
      </c>
      <c r="K4" s="5">
        <f>STDEV(C4:I4)</f>
        <v>2.4784787961282104</v>
      </c>
      <c r="L4" s="6">
        <f t="shared" si="0"/>
        <v>2</v>
      </c>
      <c r="M4" s="6">
        <f t="shared" si="1"/>
        <v>0</v>
      </c>
      <c r="N4" s="6">
        <f>M4+L4</f>
        <v>2</v>
      </c>
      <c r="P4" s="5" t="s">
        <v>62</v>
      </c>
      <c r="Q4" s="5">
        <f>AVERAGEIF($N$2:$N$49,3,$B$2:$B$49)</f>
        <v>17.363636363636363</v>
      </c>
    </row>
    <row r="5" spans="1:17" x14ac:dyDescent="0.15">
      <c r="A5" s="1" t="s">
        <v>3</v>
      </c>
      <c r="B5" s="1">
        <v>13</v>
      </c>
      <c r="C5" s="1">
        <v>36</v>
      </c>
      <c r="D5" s="1">
        <v>33</v>
      </c>
      <c r="E5" s="1">
        <v>29</v>
      </c>
      <c r="F5" s="1">
        <v>36</v>
      </c>
      <c r="G5" s="1">
        <v>41</v>
      </c>
      <c r="H5" s="1">
        <v>33</v>
      </c>
      <c r="I5" s="1">
        <v>29</v>
      </c>
      <c r="J5" s="5">
        <f>AVERAGE(C5:I5)</f>
        <v>33.857142857142854</v>
      </c>
      <c r="K5" s="5">
        <f>STDEV(C5:I5)</f>
        <v>4.2594432902501689</v>
      </c>
      <c r="L5" s="6">
        <f t="shared" si="0"/>
        <v>2</v>
      </c>
      <c r="M5" s="6">
        <f t="shared" si="1"/>
        <v>2</v>
      </c>
      <c r="N5" s="6">
        <f>M5+L5</f>
        <v>4</v>
      </c>
      <c r="P5" s="5" t="s">
        <v>63</v>
      </c>
      <c r="Q5" s="5">
        <f>AVERAGEIF($N$2:$N$49,4,$B$2:$B$49)</f>
        <v>24.8</v>
      </c>
    </row>
    <row r="6" spans="1:17" x14ac:dyDescent="0.15">
      <c r="A6" s="1" t="s">
        <v>4</v>
      </c>
      <c r="B6" s="1">
        <v>16</v>
      </c>
      <c r="C6" s="1">
        <v>24</v>
      </c>
      <c r="D6" s="1">
        <v>24</v>
      </c>
      <c r="E6" s="1">
        <v>39</v>
      </c>
      <c r="F6" s="1">
        <v>28</v>
      </c>
      <c r="G6" s="1">
        <v>24</v>
      </c>
      <c r="H6" s="1">
        <v>21</v>
      </c>
      <c r="I6" s="1">
        <v>35</v>
      </c>
      <c r="J6" s="5">
        <f>AVERAGE(C6:I6)</f>
        <v>27.857142857142858</v>
      </c>
      <c r="K6" s="5">
        <f>STDEV(C6:I6)</f>
        <v>6.669047194029333</v>
      </c>
      <c r="L6" s="6">
        <f t="shared" si="0"/>
        <v>1</v>
      </c>
      <c r="M6" s="6">
        <f>IF(K6&gt;AVERAGE($K$2:$K$49),2,0)</f>
        <v>2</v>
      </c>
      <c r="N6" s="6">
        <f>M6+L6</f>
        <v>3</v>
      </c>
    </row>
    <row r="7" spans="1:17" x14ac:dyDescent="0.15">
      <c r="A7" s="1" t="s">
        <v>5</v>
      </c>
      <c r="B7" s="1">
        <v>17</v>
      </c>
      <c r="C7" s="1">
        <v>22</v>
      </c>
      <c r="D7" s="1">
        <v>29</v>
      </c>
      <c r="E7" s="1">
        <v>24</v>
      </c>
      <c r="F7" s="1">
        <v>25</v>
      </c>
      <c r="G7" s="1">
        <v>34</v>
      </c>
      <c r="H7" s="1">
        <v>25</v>
      </c>
      <c r="I7" s="1">
        <v>27</v>
      </c>
      <c r="J7" s="5">
        <f>AVERAGE(C7:I7)</f>
        <v>26.571428571428573</v>
      </c>
      <c r="K7" s="5">
        <f>STDEV(C7:I7)</f>
        <v>3.9520940802374067</v>
      </c>
      <c r="L7" s="6">
        <f>IF(J7&gt;(AVERAGE($J$2:$J$49)),2,1)</f>
        <v>1</v>
      </c>
      <c r="M7" s="6">
        <f t="shared" si="1"/>
        <v>2</v>
      </c>
      <c r="N7" s="6">
        <f>M7+L7</f>
        <v>3</v>
      </c>
    </row>
    <row r="8" spans="1:17" x14ac:dyDescent="0.15">
      <c r="A8" s="1" t="s">
        <v>6</v>
      </c>
      <c r="B8" s="1">
        <v>12</v>
      </c>
      <c r="C8" s="1">
        <v>32</v>
      </c>
      <c r="D8" s="1">
        <v>35</v>
      </c>
      <c r="E8" s="1">
        <v>34</v>
      </c>
      <c r="F8" s="1">
        <v>37</v>
      </c>
      <c r="G8" s="1">
        <v>37</v>
      </c>
      <c r="H8" s="1">
        <v>30</v>
      </c>
      <c r="I8" s="1">
        <v>35</v>
      </c>
      <c r="J8" s="5">
        <f>AVERAGE(C8:I8)</f>
        <v>34.285714285714285</v>
      </c>
      <c r="K8" s="5">
        <f>STDEV(C8:I8)</f>
        <v>2.5634797778466232</v>
      </c>
      <c r="L8" s="6">
        <f t="shared" si="0"/>
        <v>2</v>
      </c>
      <c r="M8" s="6">
        <f>IF(K8&gt;AVERAGE($K$2:$K$49),2,0)</f>
        <v>0</v>
      </c>
      <c r="N8" s="6">
        <f>M8+L8</f>
        <v>2</v>
      </c>
    </row>
    <row r="9" spans="1:17" x14ac:dyDescent="0.15">
      <c r="A9" s="1" t="s">
        <v>7</v>
      </c>
      <c r="B9" s="1">
        <v>22</v>
      </c>
      <c r="C9" s="1">
        <v>25</v>
      </c>
      <c r="D9" s="1">
        <v>27</v>
      </c>
      <c r="E9" s="1">
        <v>30</v>
      </c>
      <c r="F9" s="1">
        <v>30</v>
      </c>
      <c r="G9" s="1">
        <v>29</v>
      </c>
      <c r="H9" s="1">
        <v>29</v>
      </c>
      <c r="I9" s="1">
        <v>30</v>
      </c>
      <c r="J9" s="5">
        <f>AVERAGE(C9:I9)</f>
        <v>28.571428571428573</v>
      </c>
      <c r="K9" s="5">
        <f>STDEV(C9:I9)</f>
        <v>1.9023794624226835</v>
      </c>
      <c r="L9" s="6">
        <f>IF(J9&gt;(AVERAGE($J$2:$J$49)),2,1)</f>
        <v>1</v>
      </c>
      <c r="M9" s="6">
        <f t="shared" si="1"/>
        <v>0</v>
      </c>
      <c r="N9" s="6">
        <f>M9+L9</f>
        <v>1</v>
      </c>
    </row>
    <row r="10" spans="1:17" x14ac:dyDescent="0.15">
      <c r="A10" s="1" t="s">
        <v>8</v>
      </c>
      <c r="B10" s="1">
        <v>26</v>
      </c>
      <c r="C10" s="1">
        <v>33</v>
      </c>
      <c r="D10" s="1">
        <v>35</v>
      </c>
      <c r="E10" s="1">
        <v>34</v>
      </c>
      <c r="F10" s="1">
        <v>35</v>
      </c>
      <c r="G10" s="1">
        <v>37</v>
      </c>
      <c r="H10" s="1">
        <v>22</v>
      </c>
      <c r="I10" s="1">
        <v>32</v>
      </c>
      <c r="J10" s="5">
        <f>AVERAGE(C10:I10)</f>
        <v>32.571428571428569</v>
      </c>
      <c r="K10" s="5">
        <f>STDEV(C10:I10)</f>
        <v>4.9280538030458052</v>
      </c>
      <c r="L10" s="6">
        <f t="shared" si="0"/>
        <v>2</v>
      </c>
      <c r="M10" s="6">
        <f t="shared" si="1"/>
        <v>2</v>
      </c>
      <c r="N10" s="6">
        <f>M10+L10</f>
        <v>4</v>
      </c>
    </row>
    <row r="11" spans="1:17" x14ac:dyDescent="0.15">
      <c r="A11" s="1" t="s">
        <v>9</v>
      </c>
      <c r="B11" s="1">
        <v>29</v>
      </c>
      <c r="C11" s="1">
        <v>38</v>
      </c>
      <c r="D11" s="1">
        <v>38</v>
      </c>
      <c r="E11" s="1">
        <v>38</v>
      </c>
      <c r="F11" s="1">
        <v>22</v>
      </c>
      <c r="G11" s="1">
        <v>35</v>
      </c>
      <c r="H11" s="1">
        <v>40</v>
      </c>
      <c r="I11" s="1">
        <v>33</v>
      </c>
      <c r="J11" s="5">
        <f>AVERAGE(C11:I11)</f>
        <v>34.857142857142854</v>
      </c>
      <c r="K11" s="5">
        <f>STDEV(C11:I11)</f>
        <v>6.1217800088038539</v>
      </c>
      <c r="L11" s="6">
        <f t="shared" si="0"/>
        <v>2</v>
      </c>
      <c r="M11" s="6">
        <f t="shared" si="1"/>
        <v>2</v>
      </c>
      <c r="N11" s="6">
        <f>M11+L11</f>
        <v>4</v>
      </c>
    </row>
    <row r="12" spans="1:17" x14ac:dyDescent="0.15">
      <c r="A12" s="1" t="s">
        <v>10</v>
      </c>
      <c r="B12" s="1">
        <v>15</v>
      </c>
      <c r="C12" s="1">
        <v>25</v>
      </c>
      <c r="D12" s="1">
        <v>29</v>
      </c>
      <c r="E12" s="1">
        <v>26</v>
      </c>
      <c r="F12" s="1">
        <v>22</v>
      </c>
      <c r="G12" s="1">
        <v>19</v>
      </c>
      <c r="H12" s="1">
        <v>22</v>
      </c>
      <c r="I12" s="1">
        <v>19</v>
      </c>
      <c r="J12" s="5">
        <f>AVERAGE(C12:I12)</f>
        <v>23.142857142857142</v>
      </c>
      <c r="K12" s="5">
        <f>STDEV(C12:I12)</f>
        <v>3.7161167647860283</v>
      </c>
      <c r="L12" s="6">
        <f t="shared" si="0"/>
        <v>1</v>
      </c>
      <c r="M12" s="6">
        <f t="shared" si="1"/>
        <v>0</v>
      </c>
      <c r="N12" s="6">
        <f>M12+L12</f>
        <v>1</v>
      </c>
    </row>
    <row r="13" spans="1:17" x14ac:dyDescent="0.15">
      <c r="A13" s="1" t="s">
        <v>11</v>
      </c>
      <c r="B13" s="1">
        <v>14</v>
      </c>
      <c r="C13" s="1">
        <v>35</v>
      </c>
      <c r="D13" s="1">
        <v>40</v>
      </c>
      <c r="E13" s="1">
        <v>40</v>
      </c>
      <c r="F13" s="1">
        <v>33</v>
      </c>
      <c r="G13" s="1">
        <v>39</v>
      </c>
      <c r="H13" s="1">
        <v>35</v>
      </c>
      <c r="I13" s="1">
        <v>38</v>
      </c>
      <c r="J13" s="5">
        <f>AVERAGE(C13:I13)</f>
        <v>37.142857142857146</v>
      </c>
      <c r="K13" s="5">
        <f>STDEV(C13:I13)</f>
        <v>2.7945525240230875</v>
      </c>
      <c r="L13" s="6">
        <f t="shared" si="0"/>
        <v>2</v>
      </c>
      <c r="M13" s="6">
        <f t="shared" si="1"/>
        <v>0</v>
      </c>
      <c r="N13" s="6">
        <f>M13+L13</f>
        <v>2</v>
      </c>
    </row>
    <row r="14" spans="1:17" x14ac:dyDescent="0.15">
      <c r="A14" s="1" t="s">
        <v>12</v>
      </c>
      <c r="B14" s="1">
        <v>16</v>
      </c>
      <c r="C14" s="1">
        <v>23</v>
      </c>
      <c r="D14" s="1">
        <v>24</v>
      </c>
      <c r="E14" s="1">
        <v>30</v>
      </c>
      <c r="F14" s="1">
        <v>22</v>
      </c>
      <c r="G14" s="1">
        <v>31</v>
      </c>
      <c r="H14" s="1">
        <v>34</v>
      </c>
      <c r="I14" s="1">
        <v>33</v>
      </c>
      <c r="J14" s="5">
        <f>AVERAGE(C14:I14)</f>
        <v>28.142857142857142</v>
      </c>
      <c r="K14" s="5">
        <f>STDEV(C14:I14)</f>
        <v>5.014265364224074</v>
      </c>
      <c r="L14" s="6">
        <f t="shared" si="0"/>
        <v>1</v>
      </c>
      <c r="M14" s="6">
        <f t="shared" si="1"/>
        <v>2</v>
      </c>
      <c r="N14" s="6">
        <f>M14+L14</f>
        <v>3</v>
      </c>
    </row>
    <row r="15" spans="1:17" x14ac:dyDescent="0.15">
      <c r="A15" s="1" t="s">
        <v>13</v>
      </c>
      <c r="B15" s="1">
        <v>22</v>
      </c>
      <c r="C15" s="1">
        <v>22</v>
      </c>
      <c r="D15" s="1">
        <v>37</v>
      </c>
      <c r="E15" s="1">
        <v>30</v>
      </c>
      <c r="F15" s="1">
        <v>28</v>
      </c>
      <c r="G15" s="1">
        <v>40</v>
      </c>
      <c r="H15" s="1">
        <v>27</v>
      </c>
      <c r="I15" s="1">
        <v>39</v>
      </c>
      <c r="J15" s="5">
        <f>AVERAGE(C15:I15)</f>
        <v>31.857142857142858</v>
      </c>
      <c r="K15" s="5">
        <f>STDEV(C15:I15)</f>
        <v>6.8660656232559552</v>
      </c>
      <c r="L15" s="6">
        <f t="shared" si="0"/>
        <v>2</v>
      </c>
      <c r="M15" s="6">
        <f t="shared" si="1"/>
        <v>2</v>
      </c>
      <c r="N15" s="6">
        <f>M15+L15</f>
        <v>4</v>
      </c>
    </row>
    <row r="16" spans="1:17" x14ac:dyDescent="0.15">
      <c r="A16" s="1" t="s">
        <v>14</v>
      </c>
      <c r="B16" s="1">
        <v>14</v>
      </c>
      <c r="C16" s="1">
        <v>26</v>
      </c>
      <c r="D16" s="1">
        <v>27</v>
      </c>
      <c r="E16" s="1">
        <v>29</v>
      </c>
      <c r="F16" s="1">
        <v>30</v>
      </c>
      <c r="G16" s="1">
        <v>26</v>
      </c>
      <c r="H16" s="1">
        <v>28</v>
      </c>
      <c r="I16" s="1">
        <v>35</v>
      </c>
      <c r="J16" s="5">
        <f>AVERAGE(C16:I16)</f>
        <v>28.714285714285715</v>
      </c>
      <c r="K16" s="5">
        <f>STDEV(C16:I16)</f>
        <v>3.1471831698777759</v>
      </c>
      <c r="L16" s="6">
        <f t="shared" si="0"/>
        <v>1</v>
      </c>
      <c r="M16" s="6">
        <f t="shared" si="1"/>
        <v>0</v>
      </c>
      <c r="N16" s="6">
        <f>M16+L16</f>
        <v>1</v>
      </c>
    </row>
    <row r="17" spans="1:17" x14ac:dyDescent="0.15">
      <c r="A17" s="1" t="s">
        <v>15</v>
      </c>
      <c r="B17" s="1">
        <v>14</v>
      </c>
      <c r="C17" s="1">
        <v>39</v>
      </c>
      <c r="D17" s="1">
        <v>39</v>
      </c>
      <c r="E17" s="1">
        <v>37</v>
      </c>
      <c r="F17" s="1">
        <v>39</v>
      </c>
      <c r="G17" s="1">
        <v>37</v>
      </c>
      <c r="H17" s="1">
        <v>37</v>
      </c>
      <c r="I17" s="1">
        <v>37</v>
      </c>
      <c r="J17" s="5">
        <f>AVERAGE(C17:I17)</f>
        <v>37.857142857142854</v>
      </c>
      <c r="K17" s="5">
        <f>STDEV(C17:I17)</f>
        <v>1.0690449676496976</v>
      </c>
      <c r="L17" s="6">
        <f t="shared" si="0"/>
        <v>2</v>
      </c>
      <c r="M17" s="6">
        <f t="shared" si="1"/>
        <v>0</v>
      </c>
      <c r="N17" s="6">
        <f>M17+L17</f>
        <v>2</v>
      </c>
    </row>
    <row r="18" spans="1:17" x14ac:dyDescent="0.15">
      <c r="A18" s="1" t="s">
        <v>16</v>
      </c>
      <c r="B18" s="1">
        <v>18</v>
      </c>
      <c r="C18" s="1">
        <v>19</v>
      </c>
      <c r="D18" s="1">
        <v>23</v>
      </c>
      <c r="E18" s="1">
        <v>23</v>
      </c>
      <c r="F18" s="1">
        <v>29</v>
      </c>
      <c r="G18" s="1">
        <v>17</v>
      </c>
      <c r="H18" s="1">
        <v>20</v>
      </c>
      <c r="I18" s="1">
        <v>17</v>
      </c>
      <c r="J18" s="5">
        <f>AVERAGE(C18:I18)</f>
        <v>21.142857142857142</v>
      </c>
      <c r="K18" s="5">
        <f>STDEV(C18:I18)</f>
        <v>4.25944329025016</v>
      </c>
      <c r="L18" s="6">
        <f t="shared" si="0"/>
        <v>1</v>
      </c>
      <c r="M18" s="6">
        <f t="shared" si="1"/>
        <v>2</v>
      </c>
      <c r="N18" s="6">
        <f>M18+L18</f>
        <v>3</v>
      </c>
    </row>
    <row r="19" spans="1:17" x14ac:dyDescent="0.15">
      <c r="A19" s="1" t="s">
        <v>17</v>
      </c>
      <c r="B19" s="1">
        <v>12</v>
      </c>
      <c r="C19" s="1">
        <v>38</v>
      </c>
      <c r="D19" s="1">
        <v>36</v>
      </c>
      <c r="E19" s="1">
        <v>37</v>
      </c>
      <c r="F19" s="1">
        <v>39</v>
      </c>
      <c r="G19" s="1">
        <v>38</v>
      </c>
      <c r="H19" s="1">
        <v>37</v>
      </c>
      <c r="I19" s="1">
        <v>39</v>
      </c>
      <c r="J19" s="5">
        <f>AVERAGE(C19:I19)</f>
        <v>37.714285714285715</v>
      </c>
      <c r="K19" s="5">
        <f>STDEV(C19:I19)</f>
        <v>1.1126972805283735</v>
      </c>
      <c r="L19" s="6">
        <f t="shared" si="0"/>
        <v>2</v>
      </c>
      <c r="M19" s="6">
        <f t="shared" si="1"/>
        <v>0</v>
      </c>
      <c r="N19" s="6">
        <f>M19+L19</f>
        <v>2</v>
      </c>
    </row>
    <row r="20" spans="1:17" x14ac:dyDescent="0.15">
      <c r="A20" s="1" t="s">
        <v>18</v>
      </c>
      <c r="B20" s="1">
        <v>19</v>
      </c>
      <c r="C20" s="1">
        <v>18</v>
      </c>
      <c r="D20" s="1">
        <v>28</v>
      </c>
      <c r="E20" s="1">
        <v>15</v>
      </c>
      <c r="F20" s="1">
        <v>20</v>
      </c>
      <c r="G20" s="1">
        <v>19</v>
      </c>
      <c r="H20" s="1">
        <v>18</v>
      </c>
      <c r="I20" s="1">
        <v>22</v>
      </c>
      <c r="J20" s="5">
        <f>AVERAGE(C20:I20)</f>
        <v>20</v>
      </c>
      <c r="K20" s="5">
        <f>STDEV(C20:I20)</f>
        <v>4.1231056256176606</v>
      </c>
      <c r="L20" s="6">
        <f t="shared" si="0"/>
        <v>1</v>
      </c>
      <c r="M20" s="6">
        <f t="shared" si="1"/>
        <v>2</v>
      </c>
      <c r="N20" s="6">
        <f>M20+L20</f>
        <v>3</v>
      </c>
    </row>
    <row r="21" spans="1:17" x14ac:dyDescent="0.15">
      <c r="A21" s="1" t="s">
        <v>19</v>
      </c>
      <c r="B21" s="1">
        <v>12</v>
      </c>
      <c r="C21" s="1">
        <v>38</v>
      </c>
      <c r="D21" s="1">
        <v>39</v>
      </c>
      <c r="E21" s="1">
        <v>37</v>
      </c>
      <c r="F21" s="1">
        <v>33</v>
      </c>
      <c r="G21" s="1">
        <v>33</v>
      </c>
      <c r="H21" s="1">
        <v>33</v>
      </c>
      <c r="I21" s="1">
        <v>33</v>
      </c>
      <c r="J21" s="5">
        <f>AVERAGE(C21:I21)</f>
        <v>35.142857142857146</v>
      </c>
      <c r="K21" s="5">
        <f>STDEV(C21:I21)</f>
        <v>2.7342623276105891</v>
      </c>
      <c r="L21" s="6">
        <f t="shared" si="0"/>
        <v>2</v>
      </c>
      <c r="M21" s="6">
        <f t="shared" si="1"/>
        <v>0</v>
      </c>
      <c r="N21" s="6">
        <f>M21+L21</f>
        <v>2</v>
      </c>
    </row>
    <row r="22" spans="1:17" x14ac:dyDescent="0.15">
      <c r="A22" s="1" t="s">
        <v>20</v>
      </c>
      <c r="B22" s="1">
        <v>25</v>
      </c>
      <c r="C22" s="1">
        <v>34</v>
      </c>
      <c r="D22" s="1">
        <v>29</v>
      </c>
      <c r="E22" s="1">
        <v>32</v>
      </c>
      <c r="F22" s="1">
        <v>26</v>
      </c>
      <c r="G22" s="1">
        <v>44</v>
      </c>
      <c r="H22" s="1">
        <v>35</v>
      </c>
      <c r="I22" s="1">
        <v>33</v>
      </c>
      <c r="J22" s="5">
        <f>AVERAGE(C22:I22)</f>
        <v>33.285714285714285</v>
      </c>
      <c r="K22" s="5">
        <f>STDEV(C22:I22)</f>
        <v>5.6484300389366533</v>
      </c>
      <c r="L22" s="6">
        <f t="shared" si="0"/>
        <v>2</v>
      </c>
      <c r="M22" s="6">
        <f t="shared" si="1"/>
        <v>2</v>
      </c>
      <c r="N22" s="6">
        <f>M22+L22</f>
        <v>4</v>
      </c>
    </row>
    <row r="23" spans="1:17" s="4" customFormat="1" x14ac:dyDescent="0.15">
      <c r="A23" s="4" t="s">
        <v>21</v>
      </c>
      <c r="B23" s="4">
        <v>12</v>
      </c>
      <c r="C23" s="4">
        <v>43</v>
      </c>
      <c r="D23" s="4">
        <v>44</v>
      </c>
      <c r="E23" s="4">
        <v>44</v>
      </c>
      <c r="F23" s="4">
        <v>44</v>
      </c>
      <c r="G23" s="4">
        <v>44</v>
      </c>
      <c r="H23" s="4">
        <v>44</v>
      </c>
      <c r="I23" s="4">
        <v>44</v>
      </c>
      <c r="J23" s="7">
        <f>AVERAGE(C23:I23)</f>
        <v>43.857142857142854</v>
      </c>
      <c r="K23" s="7">
        <f>STDEV(C23:I23)</f>
        <v>0.37796447300922731</v>
      </c>
      <c r="L23" s="6">
        <f t="shared" si="0"/>
        <v>2</v>
      </c>
      <c r="M23" s="6">
        <f t="shared" si="1"/>
        <v>0</v>
      </c>
      <c r="N23" s="8">
        <f>M23+L23</f>
        <v>2</v>
      </c>
      <c r="P23" s="8"/>
      <c r="Q23" s="8"/>
    </row>
    <row r="24" spans="1:17" s="4" customFormat="1" x14ac:dyDescent="0.15">
      <c r="A24" s="4" t="s">
        <v>22</v>
      </c>
      <c r="B24" s="4">
        <v>14</v>
      </c>
      <c r="C24" s="4">
        <v>29</v>
      </c>
      <c r="D24" s="4">
        <v>29</v>
      </c>
      <c r="E24" s="4">
        <v>35</v>
      </c>
      <c r="F24" s="4">
        <v>28</v>
      </c>
      <c r="G24" s="4">
        <v>33</v>
      </c>
      <c r="H24" s="4">
        <v>26</v>
      </c>
      <c r="I24" s="4">
        <v>34</v>
      </c>
      <c r="J24" s="7">
        <f>AVERAGE(C24:I24)</f>
        <v>30.571428571428573</v>
      </c>
      <c r="K24" s="7">
        <f>STDEV(C24:I24)</f>
        <v>3.4086724129853772</v>
      </c>
      <c r="L24" s="6">
        <f t="shared" si="0"/>
        <v>1</v>
      </c>
      <c r="M24" s="6">
        <f t="shared" si="1"/>
        <v>0</v>
      </c>
      <c r="N24" s="8">
        <f>M24+L24</f>
        <v>1</v>
      </c>
      <c r="P24" s="8"/>
      <c r="Q24" s="8"/>
    </row>
    <row r="25" spans="1:17" s="4" customFormat="1" x14ac:dyDescent="0.15">
      <c r="A25" s="4" t="s">
        <v>23</v>
      </c>
      <c r="B25" s="4">
        <v>27</v>
      </c>
      <c r="C25" s="4">
        <v>28</v>
      </c>
      <c r="D25" s="4">
        <v>29</v>
      </c>
      <c r="E25" s="4">
        <v>30</v>
      </c>
      <c r="F25" s="4">
        <v>28</v>
      </c>
      <c r="G25" s="4">
        <v>30</v>
      </c>
      <c r="H25" s="4">
        <v>25</v>
      </c>
      <c r="I25" s="4">
        <v>31</v>
      </c>
      <c r="J25" s="7">
        <f>AVERAGE(C25:I25)</f>
        <v>28.714285714285715</v>
      </c>
      <c r="K25" s="7">
        <f>STDEV(C25:I25)</f>
        <v>1.9760470401187074</v>
      </c>
      <c r="L25" s="6">
        <f t="shared" si="0"/>
        <v>1</v>
      </c>
      <c r="M25" s="6">
        <f t="shared" si="1"/>
        <v>0</v>
      </c>
      <c r="N25" s="8">
        <f>M25+L25</f>
        <v>1</v>
      </c>
      <c r="P25" s="8"/>
      <c r="Q25" s="8"/>
    </row>
    <row r="26" spans="1:17" s="4" customFormat="1" x14ac:dyDescent="0.15">
      <c r="A26" s="4" t="s">
        <v>24</v>
      </c>
      <c r="B26" s="4">
        <v>14</v>
      </c>
      <c r="C26" s="4">
        <v>21</v>
      </c>
      <c r="D26" s="4">
        <v>20</v>
      </c>
      <c r="E26" s="4">
        <v>16</v>
      </c>
      <c r="F26" s="4">
        <v>16</v>
      </c>
      <c r="G26" s="4">
        <v>16</v>
      </c>
      <c r="H26" s="4">
        <v>16</v>
      </c>
      <c r="I26" s="4">
        <v>16</v>
      </c>
      <c r="J26" s="7">
        <f>AVERAGE(C26:I26)</f>
        <v>17.285714285714285</v>
      </c>
      <c r="K26" s="7">
        <f>STDEV(C26:I26)</f>
        <v>2.2146697055682876</v>
      </c>
      <c r="L26" s="6">
        <f t="shared" si="0"/>
        <v>1</v>
      </c>
      <c r="M26" s="6">
        <f t="shared" si="1"/>
        <v>0</v>
      </c>
      <c r="N26" s="8">
        <f>M26+L26</f>
        <v>1</v>
      </c>
      <c r="P26" s="8"/>
      <c r="Q26" s="8"/>
    </row>
    <row r="27" spans="1:17" s="4" customFormat="1" x14ac:dyDescent="0.15">
      <c r="A27" s="4" t="s">
        <v>25</v>
      </c>
      <c r="B27" s="4">
        <v>17</v>
      </c>
      <c r="C27" s="4">
        <v>30</v>
      </c>
      <c r="D27" s="4">
        <v>30</v>
      </c>
      <c r="E27" s="4">
        <v>21</v>
      </c>
      <c r="F27" s="4">
        <v>20</v>
      </c>
      <c r="G27" s="4">
        <v>21</v>
      </c>
      <c r="H27" s="4">
        <v>21</v>
      </c>
      <c r="I27" s="4">
        <v>20</v>
      </c>
      <c r="J27" s="7">
        <f>AVERAGE(C27:I27)</f>
        <v>23.285714285714285</v>
      </c>
      <c r="K27" s="7">
        <f>STDEV(C27:I27)</f>
        <v>4.6084807950229392</v>
      </c>
      <c r="L27" s="6">
        <f t="shared" si="0"/>
        <v>1</v>
      </c>
      <c r="M27" s="6">
        <f t="shared" si="1"/>
        <v>2</v>
      </c>
      <c r="N27" s="8">
        <f>M27+L27</f>
        <v>3</v>
      </c>
      <c r="P27" s="8"/>
      <c r="Q27" s="8"/>
    </row>
    <row r="28" spans="1:17" s="4" customFormat="1" x14ac:dyDescent="0.15">
      <c r="A28" s="4" t="s">
        <v>26</v>
      </c>
      <c r="B28" s="4">
        <v>12</v>
      </c>
      <c r="C28" s="4">
        <v>31</v>
      </c>
      <c r="D28" s="4">
        <v>32</v>
      </c>
      <c r="E28" s="4">
        <v>28</v>
      </c>
      <c r="F28" s="4">
        <v>28</v>
      </c>
      <c r="G28" s="4">
        <v>24</v>
      </c>
      <c r="H28" s="4">
        <v>30</v>
      </c>
      <c r="I28" s="4">
        <v>27</v>
      </c>
      <c r="J28" s="7">
        <f>AVERAGE(C28:I28)</f>
        <v>28.571428571428573</v>
      </c>
      <c r="K28" s="7">
        <f>STDEV(C28:I28)</f>
        <v>2.6992062325273118</v>
      </c>
      <c r="L28" s="6">
        <f t="shared" si="0"/>
        <v>1</v>
      </c>
      <c r="M28" s="6">
        <f t="shared" si="1"/>
        <v>0</v>
      </c>
      <c r="N28" s="8">
        <f>M28+L28</f>
        <v>1</v>
      </c>
      <c r="P28" s="8"/>
      <c r="Q28" s="8"/>
    </row>
    <row r="29" spans="1:17" s="4" customFormat="1" x14ac:dyDescent="0.15">
      <c r="A29" s="4" t="s">
        <v>27</v>
      </c>
      <c r="B29" s="4">
        <v>15</v>
      </c>
      <c r="C29" s="4">
        <v>25</v>
      </c>
      <c r="D29" s="4">
        <v>19</v>
      </c>
      <c r="E29" s="4">
        <v>34</v>
      </c>
      <c r="F29" s="4">
        <v>32</v>
      </c>
      <c r="G29" s="4">
        <v>29</v>
      </c>
      <c r="H29" s="4">
        <v>31</v>
      </c>
      <c r="I29" s="4">
        <v>31</v>
      </c>
      <c r="J29" s="7">
        <f>AVERAGE(C29:I29)</f>
        <v>28.714285714285715</v>
      </c>
      <c r="K29" s="7">
        <f>STDEV(C29:I29)</f>
        <v>5.1223134654270481</v>
      </c>
      <c r="L29" s="6">
        <f t="shared" si="0"/>
        <v>1</v>
      </c>
      <c r="M29" s="6">
        <f t="shared" si="1"/>
        <v>2</v>
      </c>
      <c r="N29" s="8">
        <f>M29+L29</f>
        <v>3</v>
      </c>
      <c r="P29" s="8"/>
      <c r="Q29" s="8"/>
    </row>
    <row r="30" spans="1:17" s="4" customFormat="1" x14ac:dyDescent="0.15">
      <c r="A30" s="4" t="s">
        <v>28</v>
      </c>
      <c r="B30" s="4">
        <v>12</v>
      </c>
      <c r="C30" s="4">
        <v>30</v>
      </c>
      <c r="D30" s="4">
        <v>32</v>
      </c>
      <c r="E30" s="4">
        <v>37</v>
      </c>
      <c r="F30" s="4">
        <v>37</v>
      </c>
      <c r="G30" s="4">
        <v>33</v>
      </c>
      <c r="H30" s="4">
        <v>34</v>
      </c>
      <c r="I30" s="4">
        <v>39</v>
      </c>
      <c r="J30" s="7">
        <f>AVERAGE(C30:I30)</f>
        <v>34.571428571428569</v>
      </c>
      <c r="K30" s="7">
        <f>STDEV(C30:I30)</f>
        <v>3.2071349029490923</v>
      </c>
      <c r="L30" s="6">
        <f t="shared" si="0"/>
        <v>2</v>
      </c>
      <c r="M30" s="6">
        <f t="shared" si="1"/>
        <v>0</v>
      </c>
      <c r="N30" s="8">
        <f>M30+L30</f>
        <v>2</v>
      </c>
      <c r="P30" s="8"/>
      <c r="Q30" s="8"/>
    </row>
    <row r="31" spans="1:17" s="4" customFormat="1" x14ac:dyDescent="0.15">
      <c r="A31" s="4" t="s">
        <v>29</v>
      </c>
      <c r="B31" s="4">
        <v>13</v>
      </c>
      <c r="C31" s="4">
        <v>25</v>
      </c>
      <c r="D31" s="4">
        <v>28</v>
      </c>
      <c r="E31" s="4">
        <v>27</v>
      </c>
      <c r="F31" s="4">
        <v>23</v>
      </c>
      <c r="G31" s="4">
        <v>27</v>
      </c>
      <c r="H31" s="4">
        <v>27</v>
      </c>
      <c r="I31" s="4">
        <v>23</v>
      </c>
      <c r="J31" s="7">
        <f>AVERAGE(C31:I31)</f>
        <v>25.714285714285715</v>
      </c>
      <c r="K31" s="7">
        <f>STDEV(C31:I31)</f>
        <v>2.0586634591635513</v>
      </c>
      <c r="L31" s="6">
        <f t="shared" si="0"/>
        <v>1</v>
      </c>
      <c r="M31" s="6">
        <f t="shared" si="1"/>
        <v>0</v>
      </c>
      <c r="N31" s="8">
        <f>M31+L31</f>
        <v>1</v>
      </c>
      <c r="P31" s="8"/>
      <c r="Q31" s="8"/>
    </row>
    <row r="32" spans="1:17" s="4" customFormat="1" x14ac:dyDescent="0.15">
      <c r="A32" s="4" t="s">
        <v>30</v>
      </c>
      <c r="B32" s="4">
        <v>12</v>
      </c>
      <c r="C32" s="4">
        <v>23</v>
      </c>
      <c r="D32" s="4">
        <v>24</v>
      </c>
      <c r="E32" s="4">
        <v>29</v>
      </c>
      <c r="F32" s="4">
        <v>27</v>
      </c>
      <c r="G32" s="4">
        <v>29</v>
      </c>
      <c r="H32" s="4">
        <v>26</v>
      </c>
      <c r="I32" s="4">
        <v>29</v>
      </c>
      <c r="J32" s="7">
        <f>AVERAGE(C32:I32)</f>
        <v>26.714285714285715</v>
      </c>
      <c r="K32" s="7">
        <f>STDEV(C32:I32)</f>
        <v>2.4976179127511156</v>
      </c>
      <c r="L32" s="6">
        <f t="shared" si="0"/>
        <v>1</v>
      </c>
      <c r="M32" s="6">
        <f t="shared" si="1"/>
        <v>0</v>
      </c>
      <c r="N32" s="8">
        <f>M32+L32</f>
        <v>1</v>
      </c>
      <c r="P32" s="8"/>
      <c r="Q32" s="8"/>
    </row>
    <row r="33" spans="1:17" s="4" customFormat="1" x14ac:dyDescent="0.15">
      <c r="A33" s="4" t="s">
        <v>31</v>
      </c>
      <c r="B33" s="4">
        <v>12</v>
      </c>
      <c r="C33" s="4">
        <v>40</v>
      </c>
      <c r="D33" s="4">
        <v>42</v>
      </c>
      <c r="E33" s="4">
        <v>40</v>
      </c>
      <c r="F33" s="4">
        <v>42</v>
      </c>
      <c r="G33" s="4">
        <v>42</v>
      </c>
      <c r="H33" s="4">
        <v>43</v>
      </c>
      <c r="I33" s="4">
        <v>44</v>
      </c>
      <c r="J33" s="7">
        <f>AVERAGE(C33:I33)</f>
        <v>41.857142857142854</v>
      </c>
      <c r="K33" s="7">
        <f>STDEV(C33:I33)</f>
        <v>1.4638501094227998</v>
      </c>
      <c r="L33" s="6">
        <f t="shared" si="0"/>
        <v>2</v>
      </c>
      <c r="M33" s="6">
        <f t="shared" si="1"/>
        <v>0</v>
      </c>
      <c r="N33" s="8">
        <f>M33+L33</f>
        <v>2</v>
      </c>
      <c r="P33" s="8"/>
      <c r="Q33" s="8"/>
    </row>
    <row r="34" spans="1:17" x14ac:dyDescent="0.15">
      <c r="A34" s="1" t="s">
        <v>32</v>
      </c>
      <c r="B34" s="1">
        <v>16</v>
      </c>
      <c r="C34" s="1">
        <v>33</v>
      </c>
      <c r="D34" s="1">
        <v>28</v>
      </c>
      <c r="E34" s="1">
        <v>40</v>
      </c>
      <c r="F34" s="1">
        <v>29</v>
      </c>
      <c r="G34" s="1">
        <v>29</v>
      </c>
      <c r="H34" s="1">
        <v>31</v>
      </c>
      <c r="I34" s="1">
        <v>23</v>
      </c>
      <c r="J34" s="5">
        <f>AVERAGE(C34:I34)</f>
        <v>30.428571428571427</v>
      </c>
      <c r="K34" s="5">
        <f>STDEV(C34:I34)</f>
        <v>5.2235729425091995</v>
      </c>
      <c r="L34" s="6">
        <f t="shared" si="0"/>
        <v>1</v>
      </c>
      <c r="M34" s="6">
        <f t="shared" si="1"/>
        <v>2</v>
      </c>
      <c r="N34" s="6">
        <f>M34+L34</f>
        <v>3</v>
      </c>
    </row>
    <row r="35" spans="1:17" x14ac:dyDescent="0.15">
      <c r="A35" s="1" t="s">
        <v>33</v>
      </c>
      <c r="B35" s="1">
        <v>19</v>
      </c>
      <c r="C35" s="1">
        <v>19</v>
      </c>
      <c r="D35" s="1">
        <v>18</v>
      </c>
      <c r="E35" s="1">
        <v>13</v>
      </c>
      <c r="F35" s="1">
        <v>25</v>
      </c>
      <c r="G35" s="1">
        <v>27</v>
      </c>
      <c r="H35" s="1">
        <v>22</v>
      </c>
      <c r="I35" s="1">
        <v>15</v>
      </c>
      <c r="J35" s="5">
        <f>AVERAGE(C35:I35)</f>
        <v>19.857142857142858</v>
      </c>
      <c r="K35" s="5">
        <f>STDEV(C35:I35)</f>
        <v>5.1130086194780766</v>
      </c>
      <c r="L35" s="6">
        <f t="shared" si="0"/>
        <v>1</v>
      </c>
      <c r="M35" s="6">
        <f t="shared" si="1"/>
        <v>2</v>
      </c>
      <c r="N35" s="6">
        <f>M35+L35</f>
        <v>3</v>
      </c>
    </row>
    <row r="36" spans="1:17" x14ac:dyDescent="0.15">
      <c r="A36" s="1" t="s">
        <v>34</v>
      </c>
      <c r="B36" s="1">
        <v>12</v>
      </c>
      <c r="C36" s="1">
        <v>32</v>
      </c>
      <c r="D36" s="1">
        <v>33</v>
      </c>
      <c r="E36" s="1">
        <v>35</v>
      </c>
      <c r="F36" s="1">
        <v>29</v>
      </c>
      <c r="G36" s="1">
        <v>31</v>
      </c>
      <c r="H36" s="1">
        <v>37</v>
      </c>
      <c r="I36" s="1">
        <v>38</v>
      </c>
      <c r="J36" s="5">
        <f>AVERAGE(C36:I36)</f>
        <v>33.571428571428569</v>
      </c>
      <c r="K36" s="5">
        <f>STDEV(C36:I36)</f>
        <v>3.2586880211286902</v>
      </c>
      <c r="L36" s="6">
        <f t="shared" si="0"/>
        <v>2</v>
      </c>
      <c r="M36" s="6">
        <f t="shared" si="1"/>
        <v>0</v>
      </c>
      <c r="N36" s="6">
        <f>M36+L36</f>
        <v>2</v>
      </c>
    </row>
    <row r="37" spans="1:17" x14ac:dyDescent="0.15">
      <c r="A37" s="1" t="s">
        <v>35</v>
      </c>
      <c r="B37" s="1">
        <v>26</v>
      </c>
      <c r="C37" s="1">
        <v>44</v>
      </c>
      <c r="D37" s="1">
        <v>42</v>
      </c>
      <c r="E37" s="1">
        <v>44</v>
      </c>
      <c r="F37" s="1">
        <v>47</v>
      </c>
      <c r="G37" s="1">
        <v>48</v>
      </c>
      <c r="H37" s="1">
        <v>29</v>
      </c>
      <c r="I37" s="1">
        <v>25</v>
      </c>
      <c r="J37" s="5">
        <f>AVERAGE(C37:I37)</f>
        <v>39.857142857142854</v>
      </c>
      <c r="K37" s="5">
        <f>STDEV(C37:I37)</f>
        <v>9.0816402965648511</v>
      </c>
      <c r="L37" s="6">
        <f t="shared" si="0"/>
        <v>2</v>
      </c>
      <c r="M37" s="6">
        <f t="shared" si="1"/>
        <v>2</v>
      </c>
      <c r="N37" s="6">
        <f>M37+L37</f>
        <v>4</v>
      </c>
    </row>
    <row r="38" spans="1:17" x14ac:dyDescent="0.15">
      <c r="A38" s="1" t="s">
        <v>36</v>
      </c>
      <c r="B38" s="1">
        <v>32</v>
      </c>
      <c r="C38" s="1">
        <v>31</v>
      </c>
      <c r="D38" s="1">
        <v>35</v>
      </c>
      <c r="E38" s="1">
        <v>42</v>
      </c>
      <c r="F38" s="1">
        <v>29</v>
      </c>
      <c r="G38" s="1">
        <v>31</v>
      </c>
      <c r="H38" s="1">
        <v>35</v>
      </c>
      <c r="I38" s="1">
        <v>35</v>
      </c>
      <c r="J38" s="5">
        <f>AVERAGE(C38:I38)</f>
        <v>34</v>
      </c>
      <c r="K38" s="5">
        <f>STDEV(C38:I38)</f>
        <v>4.2817441928883762</v>
      </c>
      <c r="L38" s="6">
        <f t="shared" si="0"/>
        <v>2</v>
      </c>
      <c r="M38" s="6">
        <f t="shared" si="1"/>
        <v>2</v>
      </c>
      <c r="N38" s="6">
        <f>M38+L38</f>
        <v>4</v>
      </c>
    </row>
    <row r="39" spans="1:17" x14ac:dyDescent="0.15">
      <c r="A39" s="1" t="s">
        <v>37</v>
      </c>
      <c r="B39" s="1">
        <v>12</v>
      </c>
      <c r="C39" s="1">
        <v>33</v>
      </c>
      <c r="D39" s="1">
        <v>39</v>
      </c>
      <c r="E39" s="1">
        <v>32</v>
      </c>
      <c r="F39" s="1">
        <v>37</v>
      </c>
      <c r="G39" s="1">
        <v>41</v>
      </c>
      <c r="H39" s="1">
        <v>37</v>
      </c>
      <c r="I39" s="1">
        <v>40</v>
      </c>
      <c r="J39" s="5">
        <f>AVERAGE(C39:I39)</f>
        <v>37</v>
      </c>
      <c r="K39" s="5">
        <f>STDEV(C39:I39)</f>
        <v>3.415650255319866</v>
      </c>
      <c r="L39" s="6">
        <f t="shared" si="0"/>
        <v>2</v>
      </c>
      <c r="M39" s="6">
        <f t="shared" si="1"/>
        <v>0</v>
      </c>
      <c r="N39" s="6">
        <f>M39+L39</f>
        <v>2</v>
      </c>
    </row>
    <row r="40" spans="1:17" x14ac:dyDescent="0.15">
      <c r="A40" s="1" t="s">
        <v>38</v>
      </c>
      <c r="B40" s="1">
        <v>17</v>
      </c>
      <c r="C40" s="1">
        <v>33</v>
      </c>
      <c r="D40" s="1">
        <v>35</v>
      </c>
      <c r="E40" s="1">
        <v>33</v>
      </c>
      <c r="F40" s="1">
        <v>34</v>
      </c>
      <c r="G40" s="1">
        <v>35</v>
      </c>
      <c r="H40" s="1">
        <v>36</v>
      </c>
      <c r="I40" s="1">
        <v>36</v>
      </c>
      <c r="J40" s="5">
        <f>AVERAGE(C40:I40)</f>
        <v>34.571428571428569</v>
      </c>
      <c r="K40" s="5">
        <f>STDEV(C40:I40)</f>
        <v>1.2724180205607036</v>
      </c>
      <c r="L40" s="6">
        <f t="shared" si="0"/>
        <v>2</v>
      </c>
      <c r="M40" s="6">
        <f t="shared" si="1"/>
        <v>0</v>
      </c>
      <c r="N40" s="6">
        <f>M40+L40</f>
        <v>2</v>
      </c>
    </row>
    <row r="41" spans="1:17" x14ac:dyDescent="0.15">
      <c r="A41" s="1" t="s">
        <v>39</v>
      </c>
      <c r="B41" s="1">
        <v>13</v>
      </c>
      <c r="C41" s="1">
        <v>23</v>
      </c>
      <c r="D41" s="1">
        <v>23</v>
      </c>
      <c r="E41" s="1">
        <v>29</v>
      </c>
      <c r="F41" s="1">
        <v>29</v>
      </c>
      <c r="G41" s="1">
        <v>28</v>
      </c>
      <c r="H41" s="1">
        <v>29</v>
      </c>
      <c r="I41" s="1">
        <v>23</v>
      </c>
      <c r="J41" s="5">
        <f>AVERAGE(C41:I41)</f>
        <v>26.285714285714285</v>
      </c>
      <c r="K41" s="5">
        <f>STDEV(C41:I41)</f>
        <v>3.0937725468153912</v>
      </c>
      <c r="L41" s="6">
        <f t="shared" si="0"/>
        <v>1</v>
      </c>
      <c r="M41" s="6">
        <f t="shared" si="1"/>
        <v>0</v>
      </c>
      <c r="N41" s="6">
        <f>M41+L41</f>
        <v>1</v>
      </c>
    </row>
    <row r="42" spans="1:17" x14ac:dyDescent="0.15">
      <c r="A42" s="1" t="s">
        <v>40</v>
      </c>
      <c r="B42" s="1">
        <v>23</v>
      </c>
      <c r="C42" s="1">
        <v>34</v>
      </c>
      <c r="D42" s="1">
        <v>28</v>
      </c>
      <c r="E42" s="1">
        <v>34</v>
      </c>
      <c r="F42" s="1">
        <v>32</v>
      </c>
      <c r="G42" s="1">
        <v>41</v>
      </c>
      <c r="H42" s="1">
        <v>44</v>
      </c>
      <c r="I42" s="1">
        <v>39</v>
      </c>
      <c r="J42" s="5">
        <f>AVERAGE(C42:I42)</f>
        <v>36</v>
      </c>
      <c r="K42" s="5">
        <f>STDEV(C42:I42)</f>
        <v>5.5677643628300215</v>
      </c>
      <c r="L42" s="6">
        <f t="shared" si="0"/>
        <v>2</v>
      </c>
      <c r="M42" s="6">
        <f t="shared" si="1"/>
        <v>2</v>
      </c>
      <c r="N42" s="6">
        <f>M42+L42</f>
        <v>4</v>
      </c>
    </row>
    <row r="43" spans="1:17" x14ac:dyDescent="0.15">
      <c r="A43" s="1" t="s">
        <v>41</v>
      </c>
      <c r="B43" s="1">
        <v>14</v>
      </c>
      <c r="C43" s="1">
        <v>34</v>
      </c>
      <c r="D43" s="1">
        <v>33</v>
      </c>
      <c r="E43" s="1">
        <v>37</v>
      </c>
      <c r="F43" s="1">
        <v>37</v>
      </c>
      <c r="G43" s="1">
        <v>28</v>
      </c>
      <c r="H43" s="1">
        <v>30</v>
      </c>
      <c r="I43" s="1">
        <v>34</v>
      </c>
      <c r="J43" s="5">
        <f>AVERAGE(C43:I43)</f>
        <v>33.285714285714285</v>
      </c>
      <c r="K43" s="5">
        <f>STDEV(C43:I43)</f>
        <v>3.3523268393901029</v>
      </c>
      <c r="L43" s="6">
        <f t="shared" si="0"/>
        <v>2</v>
      </c>
      <c r="M43" s="6">
        <f t="shared" si="1"/>
        <v>0</v>
      </c>
      <c r="N43" s="6">
        <f>M43+L43</f>
        <v>2</v>
      </c>
    </row>
    <row r="44" spans="1:17" x14ac:dyDescent="0.15">
      <c r="A44" s="1" t="s">
        <v>42</v>
      </c>
      <c r="B44" s="1">
        <v>19</v>
      </c>
      <c r="C44" s="1">
        <v>26</v>
      </c>
      <c r="D44" s="1">
        <v>33</v>
      </c>
      <c r="E44" s="1">
        <v>34</v>
      </c>
      <c r="F44" s="1">
        <v>32</v>
      </c>
      <c r="G44" s="1">
        <v>28</v>
      </c>
      <c r="H44" s="1">
        <v>27</v>
      </c>
      <c r="I44" s="1">
        <v>27</v>
      </c>
      <c r="J44" s="5">
        <f>AVERAGE(C44:I44)</f>
        <v>29.571428571428573</v>
      </c>
      <c r="K44" s="5">
        <f>STDEV(C44:I44)</f>
        <v>3.3094381626464764</v>
      </c>
      <c r="L44" s="6">
        <f t="shared" si="0"/>
        <v>1</v>
      </c>
      <c r="M44" s="6">
        <f t="shared" si="1"/>
        <v>0</v>
      </c>
      <c r="N44" s="6">
        <f>M44+L44</f>
        <v>1</v>
      </c>
    </row>
    <row r="45" spans="1:17" x14ac:dyDescent="0.15">
      <c r="A45" s="1" t="s">
        <v>43</v>
      </c>
      <c r="B45" s="1">
        <v>14</v>
      </c>
      <c r="C45" s="1">
        <v>29</v>
      </c>
      <c r="D45" s="1">
        <v>37</v>
      </c>
      <c r="E45" s="1">
        <v>36</v>
      </c>
      <c r="F45" s="1">
        <v>37</v>
      </c>
      <c r="G45" s="1">
        <v>31</v>
      </c>
      <c r="H45" s="1">
        <v>35</v>
      </c>
      <c r="I45" s="1">
        <v>37</v>
      </c>
      <c r="J45" s="5">
        <f>AVERAGE(C45:I45)</f>
        <v>34.571428571428569</v>
      </c>
      <c r="K45" s="5">
        <f>STDEV(C45:I45)</f>
        <v>3.2586880211286902</v>
      </c>
      <c r="L45" s="6">
        <f t="shared" si="0"/>
        <v>2</v>
      </c>
      <c r="M45" s="6">
        <f t="shared" si="1"/>
        <v>0</v>
      </c>
      <c r="N45" s="6">
        <f>M45+L45</f>
        <v>2</v>
      </c>
    </row>
    <row r="46" spans="1:17" x14ac:dyDescent="0.15">
      <c r="A46" s="1" t="s">
        <v>44</v>
      </c>
      <c r="B46" s="1">
        <v>22</v>
      </c>
      <c r="C46" s="1">
        <v>20</v>
      </c>
      <c r="D46" s="1">
        <v>22</v>
      </c>
      <c r="E46" s="1">
        <v>20</v>
      </c>
      <c r="F46" s="1">
        <v>40</v>
      </c>
      <c r="G46" s="1">
        <v>39</v>
      </c>
      <c r="H46" s="1">
        <v>40</v>
      </c>
      <c r="I46" s="1">
        <v>23</v>
      </c>
      <c r="J46" s="5">
        <f>AVERAGE(C46:I46)</f>
        <v>29.142857142857142</v>
      </c>
      <c r="K46" s="5">
        <f>STDEV(C46:I46)</f>
        <v>9.9067076843347497</v>
      </c>
      <c r="L46" s="6">
        <f t="shared" si="0"/>
        <v>1</v>
      </c>
      <c r="M46" s="6">
        <f t="shared" si="1"/>
        <v>2</v>
      </c>
      <c r="N46" s="6">
        <f>M46+L46</f>
        <v>3</v>
      </c>
    </row>
    <row r="47" spans="1:17" x14ac:dyDescent="0.15">
      <c r="A47" s="1" t="s">
        <v>45</v>
      </c>
      <c r="B47" s="1">
        <v>13</v>
      </c>
      <c r="C47" s="1">
        <v>26</v>
      </c>
      <c r="D47" s="1">
        <v>32</v>
      </c>
      <c r="E47" s="1">
        <v>33</v>
      </c>
      <c r="F47" s="1">
        <v>30</v>
      </c>
      <c r="G47" s="1">
        <v>30</v>
      </c>
      <c r="H47" s="1">
        <v>29</v>
      </c>
      <c r="I47" s="1">
        <v>32</v>
      </c>
      <c r="J47" s="5">
        <f>AVERAGE(C47:I47)</f>
        <v>30.285714285714285</v>
      </c>
      <c r="K47" s="5">
        <f>STDEV(C47:I47)</f>
        <v>2.3603873774083297</v>
      </c>
      <c r="L47" s="6">
        <f t="shared" si="0"/>
        <v>1</v>
      </c>
      <c r="M47" s="6">
        <f t="shared" si="1"/>
        <v>0</v>
      </c>
      <c r="N47" s="6">
        <f>M47+L47</f>
        <v>1</v>
      </c>
    </row>
    <row r="48" spans="1:17" x14ac:dyDescent="0.15">
      <c r="A48" s="1" t="s">
        <v>46</v>
      </c>
      <c r="B48" s="1">
        <v>16</v>
      </c>
      <c r="C48" s="1">
        <v>22</v>
      </c>
      <c r="D48" s="1">
        <v>27</v>
      </c>
      <c r="E48" s="1">
        <v>17</v>
      </c>
      <c r="F48" s="1">
        <v>18</v>
      </c>
      <c r="G48" s="1">
        <v>28</v>
      </c>
      <c r="H48" s="1">
        <v>29</v>
      </c>
      <c r="I48" s="1">
        <v>33</v>
      </c>
      <c r="J48" s="5">
        <f>AVERAGE(C48:I48)</f>
        <v>24.857142857142858</v>
      </c>
      <c r="K48" s="5">
        <f>STDEV(C48:I48)</f>
        <v>5.984105932344769</v>
      </c>
      <c r="L48" s="6">
        <f t="shared" si="0"/>
        <v>1</v>
      </c>
      <c r="M48" s="6">
        <f t="shared" si="1"/>
        <v>2</v>
      </c>
      <c r="N48" s="6">
        <f>M48+L48</f>
        <v>3</v>
      </c>
    </row>
    <row r="49" spans="1:14" x14ac:dyDescent="0.15">
      <c r="A49" s="1" t="s">
        <v>47</v>
      </c>
      <c r="B49" s="1">
        <v>22</v>
      </c>
      <c r="C49" s="1">
        <v>27</v>
      </c>
      <c r="D49" s="1">
        <v>22</v>
      </c>
      <c r="E49" s="1">
        <v>29</v>
      </c>
      <c r="F49" s="1">
        <v>25</v>
      </c>
      <c r="G49" s="1">
        <v>26</v>
      </c>
      <c r="H49" s="1">
        <v>33</v>
      </c>
      <c r="I49" s="1">
        <v>29</v>
      </c>
      <c r="J49" s="5">
        <f>AVERAGE(C49:I49)</f>
        <v>27.285714285714285</v>
      </c>
      <c r="K49" s="5">
        <f>STDEV(C49:I49)</f>
        <v>3.4982989063393739</v>
      </c>
      <c r="L49" s="6">
        <f t="shared" si="0"/>
        <v>1</v>
      </c>
      <c r="M49" s="6">
        <f t="shared" si="1"/>
        <v>0</v>
      </c>
      <c r="N49" s="6">
        <f>M49+L49</f>
        <v>1</v>
      </c>
    </row>
  </sheetData>
  <phoneticPr fontId="1"/>
  <pageMargins left="0.7" right="0.7" top="0.75" bottom="0.75" header="0.3" footer="0.3"/>
  <pageSetup paperSize="9" orientation="portrait" horizontalDpi="300" verticalDpi="300" r:id="rId1"/>
  <ignoredErrors>
    <ignoredError sqref="J2:K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yukihisa minoura</cp:lastModifiedBy>
  <cp:lastPrinted>2012-12-10T03:21:51Z</cp:lastPrinted>
  <dcterms:created xsi:type="dcterms:W3CDTF">2012-12-07T01:56:57Z</dcterms:created>
  <dcterms:modified xsi:type="dcterms:W3CDTF">2017-07-16T09:48:18Z</dcterms:modified>
</cp:coreProperties>
</file>